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91" yWindow="285" windowWidth="23955" windowHeight="12585" activeTab="1"/>
  </bookViews>
  <sheets>
    <sheet name="QuickBooks Export Tips" sheetId="1" r:id="rId1"/>
    <sheet name="Sheet1" sheetId="2" r:id="rId2"/>
  </sheets>
  <definedNames>
    <definedName name="_xlnm.Print_Titles" localSheetId="1">'Sheet1'!$A:$D,'Sheet1'!$1:$2</definedName>
    <definedName name="QB_COLUMN_59200" localSheetId="1" hidden="1">'Sheet1'!#REF!</definedName>
    <definedName name="QB_COLUMN_63620" localSheetId="1" hidden="1">'Sheet1'!#REF!</definedName>
    <definedName name="QB_COLUMN_64430" localSheetId="1" hidden="1">'Sheet1'!#REF!</definedName>
    <definedName name="QB_COLUMN_76210" localSheetId="1" hidden="1">'Sheet1'!#REF!</definedName>
    <definedName name="QB_DATA_0" localSheetId="1" hidden="1">'Sheet1'!#REF!,'Sheet1'!#REF!,'Sheet1'!#REF!,'Sheet1'!$7:$7,'Sheet1'!$10:$10,'Sheet1'!$11:$11,'Sheet1'!#REF!,'Sheet1'!#REF!,'Sheet1'!#REF!,'Sheet1'!$12:$12,'Sheet1'!$13:$13,'Sheet1'!#REF!,'Sheet1'!#REF!,'Sheet1'!#REF!,'Sheet1'!$25:$25,'Sheet1'!$28:$28</definedName>
    <definedName name="QB_DATA_1" localSheetId="1" hidden="1">'Sheet1'!$30:$30,'Sheet1'!#REF!,'Sheet1'!#REF!,'Sheet1'!#REF!,'Sheet1'!#REF!,'Sheet1'!#REF!,'Sheet1'!#REF!,'Sheet1'!#REF!,'Sheet1'!#REF!,'Sheet1'!#REF!,'Sheet1'!$41:$41,'Sheet1'!$42:$42,'Sheet1'!$43:$43,'Sheet1'!#REF!,'Sheet1'!$55:$55,'Sheet1'!$56:$56</definedName>
    <definedName name="QB_DATA_2" localSheetId="1" hidden="1">'Sheet1'!#REF!,'Sheet1'!$58:$58,'Sheet1'!#REF!,'Sheet1'!$59:$59,'Sheet1'!$60:$60,'Sheet1'!$61:$61,'Sheet1'!$62:$62,'Sheet1'!$63:$63,'Sheet1'!$64:$64,'Sheet1'!$65:$65,'Sheet1'!$66:$66,'Sheet1'!#REF!,'Sheet1'!$67:$67,'Sheet1'!$68:$68,'Sheet1'!$69:$69,'Sheet1'!$70:$70</definedName>
    <definedName name="QB_DATA_3" localSheetId="1" hidden="1">'Sheet1'!#REF!,'Sheet1'!$71:$71,'Sheet1'!$72:$72,'Sheet1'!$73:$73,'Sheet1'!#REF!,'Sheet1'!$75:$75,'Sheet1'!#REF!,'Sheet1'!$76:$76,'Sheet1'!#REF!,'Sheet1'!$77:$77,'Sheet1'!$78:$78,'Sheet1'!$79:$79,'Sheet1'!$80:$80,'Sheet1'!#REF!,'Sheet1'!$81:$81,'Sheet1'!#REF!</definedName>
    <definedName name="QB_DATA_4" localSheetId="1" hidden="1">'Sheet1'!#REF!,'Sheet1'!#REF!,'Sheet1'!$82:$82,'Sheet1'!$84:$84,'Sheet1'!#REF!,'Sheet1'!#REF!</definedName>
    <definedName name="QB_FORMULA_0" localSheetId="1" hidden="1">'Sheet1'!#REF!,'Sheet1'!#REF!,'Sheet1'!#REF!,'Sheet1'!#REF!,'Sheet1'!#REF!,'Sheet1'!#REF!,'Sheet1'!#REF!,'Sheet1'!#REF!,'Sheet1'!#REF!,'Sheet1'!#REF!,'Sheet1'!#REF!,'Sheet1'!#REF!,'Sheet1'!#REF!,'Sheet1'!#REF!,'Sheet1'!#REF!,'Sheet1'!#REF!</definedName>
    <definedName name="QB_FORMULA_1" localSheetId="1" hidden="1">'Sheet1'!#REF!,'Sheet1'!#REF!,'Sheet1'!#REF!,'Sheet1'!#REF!,'Sheet1'!#REF!,'Sheet1'!#REF!,'Sheet1'!#REF!,'Sheet1'!#REF!,'Sheet1'!#REF!,'Sheet1'!#REF!,'Sheet1'!#REF!,'Sheet1'!#REF!,'Sheet1'!#REF!,'Sheet1'!#REF!,'Sheet1'!#REF!,'Sheet1'!#REF!</definedName>
    <definedName name="QB_FORMULA_2" localSheetId="1" hidden="1">'Sheet1'!#REF!,'Sheet1'!#REF!,'Sheet1'!#REF!,'Sheet1'!#REF!,'Sheet1'!#REF!,'Sheet1'!#REF!,'Sheet1'!#REF!,'Sheet1'!#REF!,'Sheet1'!#REF!,'Sheet1'!#REF!,'Sheet1'!#REF!,'Sheet1'!#REF!,'Sheet1'!#REF!,'Sheet1'!#REF!,'Sheet1'!#REF!,'Sheet1'!#REF!</definedName>
    <definedName name="QB_FORMULA_3" localSheetId="1" hidden="1">'Sheet1'!#REF!,'Sheet1'!#REF!,'Sheet1'!#REF!,'Sheet1'!#REF!,'Sheet1'!#REF!,'Sheet1'!#REF!,'Sheet1'!#REF!,'Sheet1'!#REF!,'Sheet1'!#REF!,'Sheet1'!#REF!,'Sheet1'!#REF!,'Sheet1'!#REF!,'Sheet1'!#REF!,'Sheet1'!#REF!,'Sheet1'!#REF!,'Sheet1'!#REF!</definedName>
    <definedName name="QB_FORMULA_4" localSheetId="1" hidden="1">'Sheet1'!#REF!,'Sheet1'!#REF!,'Sheet1'!#REF!,'Sheet1'!#REF!,'Sheet1'!#REF!,'Sheet1'!#REF!,'Sheet1'!#REF!,'Sheet1'!#REF!,'Sheet1'!#REF!,'Sheet1'!#REF!,'Sheet1'!#REF!,'Sheet1'!#REF!,'Sheet1'!#REF!,'Sheet1'!#REF!,'Sheet1'!#REF!,'Sheet1'!#REF!</definedName>
    <definedName name="QB_FORMULA_5" localSheetId="1" hidden="1">'Sheet1'!#REF!,'Sheet1'!#REF!,'Sheet1'!#REF!,'Sheet1'!#REF!,'Sheet1'!#REF!,'Sheet1'!#REF!,'Sheet1'!#REF!,'Sheet1'!#REF!,'Sheet1'!#REF!,'Sheet1'!#REF!,'Sheet1'!#REF!,'Sheet1'!#REF!,'Sheet1'!#REF!,'Sheet1'!#REF!,'Sheet1'!#REF!,'Sheet1'!#REF!</definedName>
    <definedName name="QB_FORMULA_6" localSheetId="1" hidden="1">'Sheet1'!#REF!,'Sheet1'!#REF!,'Sheet1'!#REF!,'Sheet1'!#REF!,'Sheet1'!#REF!,'Sheet1'!#REF!,'Sheet1'!#REF!,'Sheet1'!#REF!,'Sheet1'!#REF!,'Sheet1'!#REF!,'Sheet1'!#REF!,'Sheet1'!#REF!,'Sheet1'!#REF!,'Sheet1'!#REF!</definedName>
    <definedName name="QB_ROW_100220" localSheetId="1" hidden="1">'Sheet1'!$C$80</definedName>
    <definedName name="QB_ROW_101020" localSheetId="1" hidden="1">'Sheet1'!$C$54</definedName>
    <definedName name="QB_ROW_101230" localSheetId="1" hidden="1">'Sheet1'!#REF!</definedName>
    <definedName name="QB_ROW_101320" localSheetId="1" hidden="1">'Sheet1'!$C$57</definedName>
    <definedName name="QB_ROW_102220" localSheetId="1" hidden="1">'Sheet1'!$C$77</definedName>
    <definedName name="QB_ROW_103020" localSheetId="1" hidden="1">'Sheet1'!$C$40</definedName>
    <definedName name="QB_ROW_103230" localSheetId="1" hidden="1">'Sheet1'!#REF!</definedName>
    <definedName name="QB_ROW_103320" localSheetId="1" hidden="1">'Sheet1'!$C$53</definedName>
    <definedName name="QB_ROW_104220" localSheetId="1" hidden="1">'Sheet1'!$C$81</definedName>
    <definedName name="QB_ROW_105230" localSheetId="1" hidden="1">'Sheet1'!#REF!</definedName>
    <definedName name="QB_ROW_106230" localSheetId="1" hidden="1">'Sheet1'!$D$41</definedName>
    <definedName name="QB_ROW_107230" localSheetId="1" hidden="1">'Sheet1'!$D$43</definedName>
    <definedName name="QB_ROW_18301" localSheetId="1" hidden="1">'Sheet1'!$A$87</definedName>
    <definedName name="QB_ROW_20012" localSheetId="1" hidden="1">'Sheet1'!$B$3</definedName>
    <definedName name="QB_ROW_20312" localSheetId="1" hidden="1">'Sheet1'!$B$34</definedName>
    <definedName name="QB_ROW_21012" localSheetId="1" hidden="1">'Sheet1'!$B$37</definedName>
    <definedName name="QB_ROW_21312" localSheetId="1" hidden="1">'Sheet1'!$B$86</definedName>
    <definedName name="QB_ROW_31220" localSheetId="1" hidden="1">'Sheet1'!$C$28</definedName>
    <definedName name="QB_ROW_37220" localSheetId="1" hidden="1">'Sheet1'!$C$58</definedName>
    <definedName name="QB_ROW_38220" localSheetId="1" hidden="1">'Sheet1'!#REF!</definedName>
    <definedName name="QB_ROW_39230" localSheetId="1" hidden="1">'Sheet1'!#REF!</definedName>
    <definedName name="QB_ROW_40230" localSheetId="1" hidden="1">'Sheet1'!#REF!</definedName>
    <definedName name="QB_ROW_41230" localSheetId="1" hidden="1">'Sheet1'!#REF!</definedName>
    <definedName name="QB_ROW_42230" localSheetId="1" hidden="1">'Sheet1'!#REF!</definedName>
    <definedName name="QB_ROW_43220" localSheetId="1" hidden="1">'Sheet1'!$C$61</definedName>
    <definedName name="QB_ROW_44220" localSheetId="1" hidden="1">'Sheet1'!$C$64</definedName>
    <definedName name="QB_ROW_45220" localSheetId="1" hidden="1">'Sheet1'!$C$72</definedName>
    <definedName name="QB_ROW_46230" localSheetId="1" hidden="1">'Sheet1'!$D$55</definedName>
    <definedName name="QB_ROW_47230" localSheetId="1" hidden="1">'Sheet1'!$D$56</definedName>
    <definedName name="QB_ROW_48220" localSheetId="1" hidden="1">'Sheet1'!$C$59</definedName>
    <definedName name="QB_ROW_49220" localSheetId="1" hidden="1">'Sheet1'!$C$60</definedName>
    <definedName name="QB_ROW_50220" localSheetId="1" hidden="1">'Sheet1'!$C$65</definedName>
    <definedName name="QB_ROW_51220" localSheetId="1" hidden="1">'Sheet1'!$C$68</definedName>
    <definedName name="QB_ROW_52220" localSheetId="1" hidden="1">'Sheet1'!$C$76</definedName>
    <definedName name="QB_ROW_53220" localSheetId="1" hidden="1">'Sheet1'!$C$70</definedName>
    <definedName name="QB_ROW_54220" localSheetId="1" hidden="1">'Sheet1'!$C$66</definedName>
    <definedName name="QB_ROW_55220" localSheetId="1" hidden="1">'Sheet1'!$C$71</definedName>
    <definedName name="QB_ROW_56220" localSheetId="1" hidden="1">'Sheet1'!$C$62</definedName>
    <definedName name="QB_ROW_57220" localSheetId="1" hidden="1">'Sheet1'!$C$63</definedName>
    <definedName name="QB_ROW_58220" localSheetId="1" hidden="1">'Sheet1'!#REF!</definedName>
    <definedName name="QB_ROW_59220" localSheetId="1" hidden="1">'Sheet1'!$C$69</definedName>
    <definedName name="QB_ROW_61220" localSheetId="1" hidden="1">'Sheet1'!$C$73</definedName>
    <definedName name="QB_ROW_62220" localSheetId="1" hidden="1">'Sheet1'!$C$75</definedName>
    <definedName name="QB_ROW_63220" localSheetId="1" hidden="1">'Sheet1'!#REF!</definedName>
    <definedName name="QB_ROW_65220" localSheetId="1" hidden="1">'Sheet1'!#REF!</definedName>
    <definedName name="QB_ROW_66220" localSheetId="1" hidden="1">'Sheet1'!#REF!</definedName>
    <definedName name="QB_ROW_67220" localSheetId="1" hidden="1">'Sheet1'!#REF!</definedName>
    <definedName name="QB_ROW_68220" localSheetId="1" hidden="1">'Sheet1'!#REF!</definedName>
    <definedName name="QB_ROW_69220" localSheetId="1" hidden="1">'Sheet1'!$C$79</definedName>
    <definedName name="QB_ROW_70220" localSheetId="1" hidden="1">'Sheet1'!$C$78</definedName>
    <definedName name="QB_ROW_71220" localSheetId="1" hidden="1">'Sheet1'!$C$84</definedName>
    <definedName name="QB_ROW_72020" localSheetId="1" hidden="1">'Sheet1'!#REF!</definedName>
    <definedName name="QB_ROW_72230" localSheetId="1" hidden="1">'Sheet1'!$D$25</definedName>
    <definedName name="QB_ROW_72320" localSheetId="1" hidden="1">'Sheet1'!$C$26</definedName>
    <definedName name="QB_ROW_73230" localSheetId="1" hidden="1">'Sheet1'!#REF!</definedName>
    <definedName name="QB_ROW_74230" localSheetId="1" hidden="1">'Sheet1'!#REF!</definedName>
    <definedName name="QB_ROW_75230" localSheetId="1" hidden="1">'Sheet1'!#REF!</definedName>
    <definedName name="QB_ROW_76230" localSheetId="1" hidden="1">'Sheet1'!$D$11</definedName>
    <definedName name="QB_ROW_77220" localSheetId="1" hidden="1">'Sheet1'!$C$30</definedName>
    <definedName name="QB_ROW_78230" localSheetId="1" hidden="1">'Sheet1'!$D$13</definedName>
    <definedName name="QB_ROW_79230" localSheetId="1" hidden="1">'Sheet1'!#REF!</definedName>
    <definedName name="QB_ROW_80230" localSheetId="1" hidden="1">'Sheet1'!#REF!</definedName>
    <definedName name="QB_ROW_81230" localSheetId="1" hidden="1">'Sheet1'!#REF!</definedName>
    <definedName name="QB_ROW_82220" localSheetId="1" hidden="1">'Sheet1'!$C$82</definedName>
    <definedName name="QB_ROW_83220" localSheetId="1" hidden="1">'Sheet1'!#REF!</definedName>
    <definedName name="QB_ROW_84220" localSheetId="1" hidden="1">'Sheet1'!#REF!</definedName>
    <definedName name="QB_ROW_85230" localSheetId="1" hidden="1">'Sheet1'!$D$10</definedName>
    <definedName name="QB_ROW_86230" localSheetId="1" hidden="1">'Sheet1'!$D$12</definedName>
    <definedName name="QB_ROW_87220" localSheetId="1" hidden="1">'Sheet1'!#REF!</definedName>
    <definedName name="QB_ROW_88220" localSheetId="1" hidden="1">'Sheet1'!#REF!</definedName>
    <definedName name="QB_ROW_89220" localSheetId="1" hidden="1">'Sheet1'!$C$67</definedName>
    <definedName name="QB_ROW_90230" localSheetId="1" hidden="1">'Sheet1'!$D$42</definedName>
    <definedName name="QB_ROW_91230" localSheetId="1" hidden="1">'Sheet1'!#REF!</definedName>
    <definedName name="QB_ROW_92220" localSheetId="1" hidden="1">'Sheet1'!#REF!</definedName>
    <definedName name="QB_ROW_93230" localSheetId="1" hidden="1">'Sheet1'!#REF!</definedName>
    <definedName name="QB_ROW_94220" localSheetId="1" hidden="1">'Sheet1'!#REF!</definedName>
    <definedName name="QB_ROW_95020" localSheetId="1" hidden="1">'Sheet1'!$C$9</definedName>
    <definedName name="QB_ROW_95230" localSheetId="1" hidden="1">'Sheet1'!#REF!</definedName>
    <definedName name="QB_ROW_95320" localSheetId="1" hidden="1">'Sheet1'!$C$24</definedName>
    <definedName name="QB_ROW_96320" localSheetId="1" hidden="1">'Sheet1'!$C$7</definedName>
    <definedName name="QB_ROW_97220" localSheetId="1" hidden="1">'Sheet1'!#REF!</definedName>
    <definedName name="QB_ROW_98020" localSheetId="1" hidden="1">'Sheet1'!#REF!</definedName>
    <definedName name="QB_ROW_98230" localSheetId="1" hidden="1">'Sheet1'!#REF!</definedName>
    <definedName name="QB_ROW_98320" localSheetId="1" hidden="1">'Sheet1'!$C$5</definedName>
    <definedName name="QB_ROW_99020" localSheetId="1" hidden="1">'Sheet1'!$C$38</definedName>
    <definedName name="QB_ROW_99230" localSheetId="1" hidden="1">'Sheet1'!#REF!</definedName>
    <definedName name="QB_ROW_99320" localSheetId="1" hidden="1">'Sheet1'!#REF!</definedName>
    <definedName name="QBCANSUPPORTUPDATE" localSheetId="1">TRUE</definedName>
    <definedName name="QBCOMPANYFILENAME" localSheetId="1">"Y:\Shared\QuickBooks\North Carolina Chiropractic Association.QBW"</definedName>
    <definedName name="QBENDDATE" localSheetId="1">20121231</definedName>
    <definedName name="QBHEADERSONSCREEN" localSheetId="1">FALSE</definedName>
    <definedName name="QBMETADATASIZE" localSheetId="1">5785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"c53678081ef04678bd4a6cbb384d225a"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4</definedName>
    <definedName name="QBSTARTDATE" localSheetId="1">20120101</definedName>
  </definedNames>
  <calcPr fullCalcOnLoad="1"/>
</workbook>
</file>

<file path=xl/sharedStrings.xml><?xml version="1.0" encoding="utf-8"?>
<sst xmlns="http://schemas.openxmlformats.org/spreadsheetml/2006/main" count="81" uniqueCount="78">
  <si>
    <t>Income</t>
  </si>
  <si>
    <t>Total District/Board Meeting Sponsors</t>
  </si>
  <si>
    <t>Investment Income</t>
  </si>
  <si>
    <t>Seminar Income</t>
  </si>
  <si>
    <t>43021 · Sponsored Seminars</t>
  </si>
  <si>
    <t>43062 · Online Co-Sponsor Seminar</t>
  </si>
  <si>
    <t>Total Seminar Income</t>
  </si>
  <si>
    <t>Total Income</t>
  </si>
  <si>
    <t>Expense</t>
  </si>
  <si>
    <t>Seminar Expenses</t>
  </si>
  <si>
    <t>Total Seminar Expenses</t>
  </si>
  <si>
    <t>Vehicle and Lease Expense</t>
  </si>
  <si>
    <t>50017 · Vehicle Expenses</t>
  </si>
  <si>
    <t>50042 · Vehicle Lease Payments</t>
  </si>
  <si>
    <t>Total Vehicle and Lease Expense</t>
  </si>
  <si>
    <t>50008 · Insurance - Prop. &amp; WC</t>
  </si>
  <si>
    <t>50009 · Insurance - D&amp;O</t>
  </si>
  <si>
    <t>50012 · Copier Lease</t>
  </si>
  <si>
    <t>50013 · Postage</t>
  </si>
  <si>
    <t>50015 · Legal Fees</t>
  </si>
  <si>
    <t>50019 · District Meetings</t>
  </si>
  <si>
    <t>50020 · Accounting</t>
  </si>
  <si>
    <t>50023 · Membership Development</t>
  </si>
  <si>
    <t>50025 · General Office Expense</t>
  </si>
  <si>
    <t>50028 · Credit Card Fees &amp; Bank Charges</t>
  </si>
  <si>
    <t>50029 · Computer Expenses</t>
  </si>
  <si>
    <t>50034 · Dues &amp; Subscriptions</t>
  </si>
  <si>
    <t>50039 · Postage Machine Lease</t>
  </si>
  <si>
    <t>50048 · Depreciation</t>
  </si>
  <si>
    <t>55001 · Public Relations</t>
  </si>
  <si>
    <t>55020 · Board &amp; Officer Meetings</t>
  </si>
  <si>
    <t>55021 · NCLC Meeting</t>
  </si>
  <si>
    <t>55022 · COCSA Meeting</t>
  </si>
  <si>
    <t>2013 Budget</t>
  </si>
  <si>
    <t>2014 Budget</t>
  </si>
  <si>
    <t>Membership Dues</t>
  </si>
  <si>
    <t>Spring Conference</t>
  </si>
  <si>
    <t>Fall Convention</t>
  </si>
  <si>
    <t>Affiliate Income</t>
  </si>
  <si>
    <t>Advertising/Newletter Income</t>
  </si>
  <si>
    <t>Payroll &amp; Taxes</t>
  </si>
  <si>
    <t>Insurance</t>
  </si>
  <si>
    <t>TOTAL EXPENSES</t>
  </si>
  <si>
    <t>50016 · Lobbyist/Legislative</t>
  </si>
  <si>
    <t>NET INCOME</t>
  </si>
  <si>
    <t>2015 Budget</t>
  </si>
  <si>
    <t>CA Certification</t>
  </si>
  <si>
    <t>50014 · Communications</t>
  </si>
  <si>
    <t>Legislative</t>
  </si>
  <si>
    <t>50010 · Office Lease/Building Expenses</t>
  </si>
  <si>
    <t>48198 · 2015 Mod 71 XRay Certification</t>
  </si>
  <si>
    <t>48199 · 2015 Mod 72 Xray Certification</t>
  </si>
  <si>
    <t>48204 · Xray Recert 0315</t>
  </si>
  <si>
    <t>48205 · Xray Recert 1215</t>
  </si>
  <si>
    <t>48206 · Xray Recert 0615</t>
  </si>
  <si>
    <t>48210 · Xray Recert 1115</t>
  </si>
  <si>
    <t>48208 · ICD Greensboro</t>
  </si>
  <si>
    <t>48209 · ICD Beach</t>
  </si>
  <si>
    <t>55193 · 2015 Mod 71 XRay Certification</t>
  </si>
  <si>
    <t>55194 · 2015 Mod 72 Xray Certification</t>
  </si>
  <si>
    <t>48125 · 2015 Mod 73 Xray Certification</t>
  </si>
  <si>
    <t>55208 · Xray Recert 0315</t>
  </si>
  <si>
    <t>55209 · Xray Recert 0615</t>
  </si>
  <si>
    <t>48211 · ICD Sharp Greensboro</t>
  </si>
  <si>
    <t>48212 · Personal Injury Tauber</t>
  </si>
  <si>
    <t>55209 · Xray Recert 1115</t>
  </si>
  <si>
    <t>55209 · Xray Recert 1215</t>
  </si>
  <si>
    <t>55211 · ICD10 Beach</t>
  </si>
  <si>
    <t>55212 · ICD-10 Klein</t>
  </si>
  <si>
    <t>55213 · ICD-10 Greensboro Sharp</t>
  </si>
  <si>
    <t>Tauber</t>
  </si>
  <si>
    <t>50035 · Taxes &amp; Licensures</t>
  </si>
  <si>
    <t>Golf Tornament</t>
  </si>
  <si>
    <t>Golf Tournament</t>
  </si>
  <si>
    <t>2016 Budget</t>
  </si>
  <si>
    <t>2015 Actual</t>
  </si>
  <si>
    <t>48204 · 2015 Mod 73 Xray Certification</t>
  </si>
  <si>
    <t>Donations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</si>
</sst>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&quot;$&quot;#,##0.00"/>
    <numFmt numFmtId="167" formatCode="&quot;$&quot;#,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indexed="63"/>
      <name val="Tahoma"/>
      <family val="2"/>
    </font>
    <font>
      <sz val="8"/>
      <color indexed="8"/>
      <name val="Arial"/>
      <family val="2"/>
    </font>
    <font>
      <b/>
      <sz val="8"/>
      <color indexed="36"/>
      <name val="Arial"/>
      <family val="2"/>
    </font>
    <font>
      <b/>
      <sz val="11"/>
      <color indexed="36"/>
      <name val="Calibri"/>
      <family val="2"/>
    </font>
    <font>
      <b/>
      <sz val="10"/>
      <color indexed="36"/>
      <name val="Arial"/>
      <family val="2"/>
    </font>
    <font>
      <b/>
      <sz val="10"/>
      <color indexed="36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7030A0"/>
      <name val="Arial"/>
      <family val="2"/>
    </font>
    <font>
      <b/>
      <sz val="11"/>
      <color rgb="FF7030A0"/>
      <name val="Calibri"/>
      <family val="2"/>
    </font>
    <font>
      <b/>
      <sz val="10"/>
      <color rgb="FF7030A0"/>
      <name val="Arial"/>
      <family val="2"/>
    </font>
    <font>
      <b/>
      <sz val="10"/>
      <color rgb="FF7030A0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NumberFormat="1" applyFont="1" applyAlignment="1">
      <alignment/>
    </xf>
    <xf numFmtId="0" fontId="45" fillId="0" borderId="0" xfId="55" applyFont="1" applyBorder="1">
      <alignment/>
      <protection/>
    </xf>
    <xf numFmtId="0" fontId="45" fillId="0" borderId="0" xfId="55" applyFont="1" applyFill="1" applyBorder="1">
      <alignment/>
      <protection/>
    </xf>
    <xf numFmtId="0" fontId="46" fillId="0" borderId="0" xfId="55" applyFont="1" applyBorder="1">
      <alignment/>
      <protection/>
    </xf>
    <xf numFmtId="0" fontId="47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48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4" fontId="48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9" fontId="49" fillId="0" borderId="0" xfId="0" applyNumberFormat="1" applyFont="1" applyAlignment="1">
      <alignment/>
    </xf>
    <xf numFmtId="0" fontId="50" fillId="0" borderId="0" xfId="0" applyFont="1" applyAlignment="1">
      <alignment/>
    </xf>
    <xf numFmtId="49" fontId="51" fillId="0" borderId="0" xfId="0" applyNumberFormat="1" applyFont="1" applyAlignment="1">
      <alignment/>
    </xf>
    <xf numFmtId="4" fontId="51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164" fontId="5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53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3" fillId="0" borderId="10" xfId="0" applyNumberFormat="1" applyFont="1" applyFill="1" applyBorder="1" applyAlignment="1">
      <alignment/>
    </xf>
    <xf numFmtId="4" fontId="52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8" fillId="0" borderId="0" xfId="0" applyFont="1" applyAlignment="1">
      <alignment/>
    </xf>
    <xf numFmtId="4" fontId="51" fillId="0" borderId="0" xfId="0" applyNumberFormat="1" applyFont="1" applyAlignment="1">
      <alignment/>
    </xf>
    <xf numFmtId="164" fontId="48" fillId="0" borderId="0" xfId="0" applyNumberFormat="1" applyFont="1" applyFill="1" applyAlignment="1">
      <alignment/>
    </xf>
    <xf numFmtId="0" fontId="0" fillId="0" borderId="0" xfId="0" applyFill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9" fontId="44" fillId="0" borderId="0" xfId="0" applyNumberFormat="1" applyFont="1" applyAlignment="1">
      <alignment/>
    </xf>
    <xf numFmtId="49" fontId="54" fillId="0" borderId="0" xfId="0" applyNumberFormat="1" applyFont="1" applyAlignment="1">
      <alignment/>
    </xf>
    <xf numFmtId="4" fontId="55" fillId="0" borderId="0" xfId="0" applyNumberFormat="1" applyFont="1" applyFill="1" applyAlignment="1">
      <alignment/>
    </xf>
    <xf numFmtId="4" fontId="55" fillId="0" borderId="0" xfId="0" applyNumberFormat="1" applyFont="1" applyAlignment="1">
      <alignment/>
    </xf>
    <xf numFmtId="164" fontId="55" fillId="0" borderId="0" xfId="0" applyNumberFormat="1" applyFont="1" applyFill="1" applyAlignment="1">
      <alignment/>
    </xf>
    <xf numFmtId="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Alignment="1">
      <alignment/>
    </xf>
    <xf numFmtId="167" fontId="52" fillId="0" borderId="0" xfId="0" applyNumberFormat="1" applyFont="1" applyAlignment="1">
      <alignment/>
    </xf>
    <xf numFmtId="167" fontId="43" fillId="0" borderId="0" xfId="0" applyNumberFormat="1" applyFont="1" applyAlignment="1">
      <alignment/>
    </xf>
    <xf numFmtId="167" fontId="50" fillId="0" borderId="0" xfId="0" applyNumberFormat="1" applyFont="1" applyAlignment="1">
      <alignment/>
    </xf>
    <xf numFmtId="167" fontId="44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1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1107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zoomScalePageLayoutView="0" workbookViewId="0" topLeftCell="A1">
      <selection activeCell="F32" sqref="F32"/>
    </sheetView>
  </sheetViews>
  <sheetFormatPr defaultColWidth="8.8515625" defaultRowHeight="15"/>
  <cols>
    <col min="1" max="1" width="3.00390625" style="6" customWidth="1"/>
    <col min="2" max="2" width="4.140625" style="6" customWidth="1"/>
    <col min="3" max="3" width="54.00390625" style="6" customWidth="1"/>
    <col min="4" max="4" width="3.7109375" style="6" customWidth="1"/>
    <col min="5" max="5" width="90.28125" style="6" customWidth="1"/>
    <col min="6" max="7" width="8.8515625" style="6" customWidth="1"/>
    <col min="8" max="8" width="15.421875" style="6" customWidth="1"/>
    <col min="9" max="9" width="5.140625" style="6" customWidth="1"/>
    <col min="10" max="11" width="8.8515625" style="6" customWidth="1"/>
    <col min="12" max="12" width="3.00390625" style="6" customWidth="1"/>
    <col min="13" max="15" width="8.8515625" style="6" customWidth="1"/>
    <col min="16" max="16" width="7.00390625" style="6" customWidth="1"/>
    <col min="17" max="16384" width="8.8515625" style="6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7" customFormat="1" ht="15">
      <c r="E30" s="6"/>
      <c r="F30" s="6"/>
      <c r="G30" s="6"/>
      <c r="H30" s="6"/>
    </row>
    <row r="31" spans="5:8" s="7" customFormat="1" ht="15">
      <c r="E31" s="6"/>
      <c r="F31" s="6"/>
      <c r="G31" s="6"/>
      <c r="H31" s="6"/>
    </row>
    <row r="32" s="7" customFormat="1" ht="15"/>
    <row r="40" spans="2:3" ht="15">
      <c r="B40" s="8"/>
      <c r="C40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170"/>
  <sheetViews>
    <sheetView tabSelected="1" zoomScalePageLayoutView="0" workbookViewId="0" topLeftCell="A1">
      <pane xSplit="4" ySplit="2" topLeftCell="E3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N67" sqref="N67"/>
    </sheetView>
  </sheetViews>
  <sheetFormatPr defaultColWidth="9.140625" defaultRowHeight="15"/>
  <cols>
    <col min="1" max="3" width="3.00390625" style="5" customWidth="1"/>
    <col min="4" max="4" width="24.8515625" style="5" customWidth="1"/>
    <col min="5" max="5" width="10.421875" style="0" bestFit="1" customWidth="1"/>
    <col min="6" max="6" width="10.421875" style="29" bestFit="1" customWidth="1"/>
    <col min="7" max="7" width="10.421875" style="29" customWidth="1"/>
    <col min="8" max="8" width="13.8515625" style="22" customWidth="1"/>
    <col min="9" max="9" width="9.140625" style="33" customWidth="1"/>
    <col min="10" max="10" width="10.421875" style="0" bestFit="1" customWidth="1"/>
  </cols>
  <sheetData>
    <row r="1" spans="1:4" ht="15">
      <c r="A1" s="1"/>
      <c r="B1" s="1"/>
      <c r="C1" s="1"/>
      <c r="D1" s="1"/>
    </row>
    <row r="2" spans="1:10" s="4" customFormat="1" ht="30.75" customHeight="1">
      <c r="A2" s="3"/>
      <c r="B2" s="3"/>
      <c r="C2" s="3"/>
      <c r="D2" s="3"/>
      <c r="E2" s="9" t="s">
        <v>33</v>
      </c>
      <c r="F2" s="9" t="s">
        <v>34</v>
      </c>
      <c r="G2" s="9" t="s">
        <v>45</v>
      </c>
      <c r="H2" s="32" t="s">
        <v>75</v>
      </c>
      <c r="I2" s="34"/>
      <c r="J2" s="9" t="s">
        <v>74</v>
      </c>
    </row>
    <row r="3" spans="1:10" ht="15">
      <c r="A3" s="1"/>
      <c r="B3" s="1" t="s">
        <v>0</v>
      </c>
      <c r="C3" s="1"/>
      <c r="D3" s="1"/>
      <c r="E3" s="12"/>
      <c r="J3" s="42"/>
    </row>
    <row r="4" spans="1:10" ht="15">
      <c r="A4" s="1"/>
      <c r="B4" s="1"/>
      <c r="C4" s="1"/>
      <c r="D4" s="1"/>
      <c r="E4" s="12"/>
      <c r="J4" s="42"/>
    </row>
    <row r="5" spans="1:10" ht="15">
      <c r="A5" s="1"/>
      <c r="B5" s="1"/>
      <c r="C5" s="1" t="s">
        <v>1</v>
      </c>
      <c r="D5" s="1"/>
      <c r="E5" s="13">
        <v>1000</v>
      </c>
      <c r="F5" s="12">
        <v>5000</v>
      </c>
      <c r="G5" s="12">
        <v>5000</v>
      </c>
      <c r="H5" s="23">
        <v>4000</v>
      </c>
      <c r="I5" s="33">
        <f>H5/G5</f>
        <v>0.8</v>
      </c>
      <c r="J5" s="42">
        <v>5000</v>
      </c>
    </row>
    <row r="6" spans="1:10" ht="15">
      <c r="A6" s="1"/>
      <c r="B6" s="1"/>
      <c r="C6" s="1"/>
      <c r="D6" s="1"/>
      <c r="E6" s="13"/>
      <c r="J6" s="42"/>
    </row>
    <row r="7" spans="1:10" ht="30" customHeight="1">
      <c r="A7" s="1"/>
      <c r="B7" s="1"/>
      <c r="C7" s="1" t="s">
        <v>2</v>
      </c>
      <c r="D7" s="1"/>
      <c r="E7" s="13">
        <v>0</v>
      </c>
      <c r="J7" s="42"/>
    </row>
    <row r="8" spans="1:10" ht="30" customHeight="1">
      <c r="A8" s="1"/>
      <c r="B8" s="1"/>
      <c r="C8" s="1"/>
      <c r="D8" s="1"/>
      <c r="E8" s="13"/>
      <c r="J8" s="42"/>
    </row>
    <row r="9" spans="1:10" ht="15">
      <c r="A9" s="1"/>
      <c r="B9" s="1"/>
      <c r="C9" s="1" t="s">
        <v>3</v>
      </c>
      <c r="D9" s="1"/>
      <c r="E9" s="13"/>
      <c r="J9" s="42"/>
    </row>
    <row r="10" spans="1:10" ht="15">
      <c r="A10" s="1"/>
      <c r="B10" s="1"/>
      <c r="C10" s="1"/>
      <c r="D10" s="1" t="s">
        <v>4</v>
      </c>
      <c r="E10" s="13"/>
      <c r="H10" s="23">
        <v>10875</v>
      </c>
      <c r="J10" s="42"/>
    </row>
    <row r="11" spans="1:10" ht="15">
      <c r="A11" s="1"/>
      <c r="B11" s="1"/>
      <c r="C11" s="1"/>
      <c r="D11" s="1" t="s">
        <v>5</v>
      </c>
      <c r="E11" s="13"/>
      <c r="H11" s="23">
        <v>9041.76</v>
      </c>
      <c r="J11" s="42"/>
    </row>
    <row r="12" spans="1:10" ht="15">
      <c r="A12" s="1"/>
      <c r="B12" s="1"/>
      <c r="C12" s="1"/>
      <c r="D12" s="1" t="s">
        <v>50</v>
      </c>
      <c r="E12" s="13"/>
      <c r="H12" s="23">
        <v>15407.5</v>
      </c>
      <c r="J12" s="42"/>
    </row>
    <row r="13" spans="1:10" ht="15">
      <c r="A13" s="1"/>
      <c r="B13" s="1"/>
      <c r="C13" s="1"/>
      <c r="D13" s="1" t="s">
        <v>51</v>
      </c>
      <c r="E13" s="13"/>
      <c r="H13" s="23">
        <v>22877.5</v>
      </c>
      <c r="J13" s="42"/>
    </row>
    <row r="14" spans="1:10" ht="15">
      <c r="A14" s="1"/>
      <c r="B14" s="1"/>
      <c r="C14" s="1"/>
      <c r="D14" s="1" t="s">
        <v>76</v>
      </c>
      <c r="E14" s="13"/>
      <c r="H14" s="23">
        <v>19630.03</v>
      </c>
      <c r="J14" s="42"/>
    </row>
    <row r="15" spans="1:10" ht="15">
      <c r="A15" s="1"/>
      <c r="B15" s="1"/>
      <c r="C15" s="1"/>
      <c r="D15" s="1" t="s">
        <v>52</v>
      </c>
      <c r="E15" s="13"/>
      <c r="H15" s="23">
        <v>12635</v>
      </c>
      <c r="J15" s="42"/>
    </row>
    <row r="16" spans="1:10" ht="15">
      <c r="A16" s="1"/>
      <c r="B16" s="1"/>
      <c r="C16" s="1"/>
      <c r="D16" s="1" t="s">
        <v>54</v>
      </c>
      <c r="E16" s="13"/>
      <c r="H16" s="23">
        <v>5710</v>
      </c>
      <c r="J16" s="42"/>
    </row>
    <row r="17" spans="1:10" ht="15">
      <c r="A17" s="1"/>
      <c r="B17" s="1"/>
      <c r="C17" s="1"/>
      <c r="D17" s="1" t="s">
        <v>55</v>
      </c>
      <c r="E17" s="13"/>
      <c r="H17" s="23">
        <v>7820</v>
      </c>
      <c r="J17" s="42"/>
    </row>
    <row r="18" spans="1:10" ht="15">
      <c r="A18" s="1"/>
      <c r="B18" s="1"/>
      <c r="C18" s="1"/>
      <c r="D18" s="1" t="s">
        <v>53</v>
      </c>
      <c r="E18" s="13"/>
      <c r="H18" s="23">
        <v>28840</v>
      </c>
      <c r="J18" s="42"/>
    </row>
    <row r="19" spans="1:10" ht="15">
      <c r="A19" s="1"/>
      <c r="B19" s="1"/>
      <c r="C19" s="1"/>
      <c r="D19" s="1" t="s">
        <v>56</v>
      </c>
      <c r="E19" s="13"/>
      <c r="H19" s="23">
        <v>8332</v>
      </c>
      <c r="J19" s="42"/>
    </row>
    <row r="20" spans="1:10" ht="15">
      <c r="A20" s="1"/>
      <c r="B20" s="1"/>
      <c r="C20" s="1"/>
      <c r="D20" s="1" t="s">
        <v>57</v>
      </c>
      <c r="E20" s="13"/>
      <c r="H20" s="23">
        <v>6545</v>
      </c>
      <c r="J20" s="42"/>
    </row>
    <row r="21" spans="1:10" ht="15">
      <c r="A21" s="1"/>
      <c r="B21" s="1"/>
      <c r="C21" s="1"/>
      <c r="D21" s="1" t="s">
        <v>63</v>
      </c>
      <c r="E21" s="13"/>
      <c r="H21" s="23">
        <v>18741</v>
      </c>
      <c r="J21" s="42"/>
    </row>
    <row r="22" spans="1:10" ht="15">
      <c r="A22" s="1"/>
      <c r="B22" s="1"/>
      <c r="C22" s="1"/>
      <c r="D22" s="1" t="s">
        <v>64</v>
      </c>
      <c r="E22" s="13"/>
      <c r="H22" s="23">
        <v>1230</v>
      </c>
      <c r="J22" s="42"/>
    </row>
    <row r="23" spans="1:10" ht="15">
      <c r="A23" s="1"/>
      <c r="B23" s="1"/>
      <c r="C23" s="1" t="s">
        <v>46</v>
      </c>
      <c r="D23" s="1"/>
      <c r="E23" s="13"/>
      <c r="F23" s="12"/>
      <c r="G23" s="12"/>
      <c r="H23" s="25">
        <v>79301</v>
      </c>
      <c r="J23" s="42"/>
    </row>
    <row r="24" spans="1:10" ht="15">
      <c r="A24" s="1"/>
      <c r="B24" s="1"/>
      <c r="C24" s="1" t="s">
        <v>6</v>
      </c>
      <c r="D24" s="1"/>
      <c r="E24" s="13">
        <v>149000</v>
      </c>
      <c r="F24" s="12">
        <v>180000</v>
      </c>
      <c r="G24" s="12">
        <v>160000</v>
      </c>
      <c r="H24" s="31">
        <f>H10+H11+H12+H13+H14+H15+H16+H17+H18+H19+H20+H21+H22+H23</f>
        <v>246985.79</v>
      </c>
      <c r="I24" s="33">
        <f>H24/G24</f>
        <v>1.5436611875000001</v>
      </c>
      <c r="J24" s="42">
        <v>210000</v>
      </c>
    </row>
    <row r="25" spans="1:10" ht="15">
      <c r="A25" s="1"/>
      <c r="B25" s="1"/>
      <c r="C25" s="1"/>
      <c r="D25" s="1"/>
      <c r="E25" s="13"/>
      <c r="J25" s="42"/>
    </row>
    <row r="26" spans="1:10" ht="15">
      <c r="A26" s="1"/>
      <c r="B26" s="1"/>
      <c r="C26" s="1" t="s">
        <v>35</v>
      </c>
      <c r="D26" s="1"/>
      <c r="E26" s="13">
        <v>395000</v>
      </c>
      <c r="F26" s="12">
        <v>395000</v>
      </c>
      <c r="G26" s="12">
        <v>400000</v>
      </c>
      <c r="H26" s="23">
        <v>405539.37</v>
      </c>
      <c r="I26" s="33">
        <f aca="true" t="shared" si="0" ref="I26:I39">H26/G26</f>
        <v>1.013848425</v>
      </c>
      <c r="J26" s="42">
        <v>400000</v>
      </c>
    </row>
    <row r="27" spans="1:10" ht="15">
      <c r="A27" s="1"/>
      <c r="B27" s="1"/>
      <c r="C27" s="1"/>
      <c r="D27" s="1"/>
      <c r="E27" s="13"/>
      <c r="H27" s="23"/>
      <c r="J27" s="42"/>
    </row>
    <row r="28" spans="1:10" ht="30" customHeight="1">
      <c r="A28" s="1"/>
      <c r="B28" s="1"/>
      <c r="C28" s="1" t="s">
        <v>39</v>
      </c>
      <c r="D28" s="1"/>
      <c r="E28" s="13">
        <v>8000</v>
      </c>
      <c r="F28" s="12">
        <v>13000</v>
      </c>
      <c r="G28" s="12">
        <v>12000</v>
      </c>
      <c r="H28" s="23">
        <v>16558.97</v>
      </c>
      <c r="I28" s="33">
        <f t="shared" si="0"/>
        <v>1.3799141666666668</v>
      </c>
      <c r="J28" s="42">
        <v>20000</v>
      </c>
    </row>
    <row r="29" spans="1:10" ht="23.25" customHeight="1">
      <c r="A29" s="1"/>
      <c r="B29" s="1"/>
      <c r="C29" s="1" t="s">
        <v>38</v>
      </c>
      <c r="D29" s="1"/>
      <c r="E29" s="13">
        <v>0</v>
      </c>
      <c r="F29" s="12">
        <v>6000</v>
      </c>
      <c r="G29" s="12">
        <v>9000</v>
      </c>
      <c r="H29" s="23">
        <v>10941.83</v>
      </c>
      <c r="I29" s="33">
        <f t="shared" si="0"/>
        <v>1.2157588888888888</v>
      </c>
      <c r="J29" s="42">
        <v>5000</v>
      </c>
    </row>
    <row r="30" spans="1:10" ht="15">
      <c r="A30" s="1"/>
      <c r="B30" s="1"/>
      <c r="C30" s="1" t="s">
        <v>36</v>
      </c>
      <c r="D30" s="1"/>
      <c r="E30" s="13">
        <v>90000</v>
      </c>
      <c r="F30" s="12">
        <v>85000</v>
      </c>
      <c r="G30" s="12">
        <v>85000</v>
      </c>
      <c r="H30" s="23">
        <v>93746.04</v>
      </c>
      <c r="I30" s="33">
        <f t="shared" si="0"/>
        <v>1.102894588235294</v>
      </c>
      <c r="J30" s="42">
        <v>85000</v>
      </c>
    </row>
    <row r="31" spans="1:10" ht="15">
      <c r="A31" s="1"/>
      <c r="B31" s="1"/>
      <c r="C31" s="1" t="s">
        <v>37</v>
      </c>
      <c r="D31" s="1"/>
      <c r="E31" s="13">
        <v>90000</v>
      </c>
      <c r="F31" s="12">
        <v>85000</v>
      </c>
      <c r="G31" s="12">
        <v>85000</v>
      </c>
      <c r="H31" s="21">
        <v>78290</v>
      </c>
      <c r="I31" s="33">
        <f t="shared" si="0"/>
        <v>0.9210588235294118</v>
      </c>
      <c r="J31" s="42">
        <v>85000</v>
      </c>
    </row>
    <row r="32" spans="1:10" ht="15">
      <c r="A32" s="1"/>
      <c r="B32" s="1"/>
      <c r="C32" s="1" t="s">
        <v>72</v>
      </c>
      <c r="D32" s="1"/>
      <c r="E32" s="13"/>
      <c r="F32" s="12"/>
      <c r="G32" s="12"/>
      <c r="H32" s="21">
        <v>1350</v>
      </c>
      <c r="J32" s="42"/>
    </row>
    <row r="33" spans="1:10" ht="15">
      <c r="A33" s="1"/>
      <c r="B33" s="1"/>
      <c r="C33" s="1" t="s">
        <v>77</v>
      </c>
      <c r="D33" s="1"/>
      <c r="E33" s="13"/>
      <c r="F33" s="12"/>
      <c r="G33" s="12"/>
      <c r="H33" s="21">
        <v>2000</v>
      </c>
      <c r="J33" s="42"/>
    </row>
    <row r="34" spans="1:10" ht="15">
      <c r="A34" s="1"/>
      <c r="B34" s="1"/>
      <c r="C34" s="1"/>
      <c r="D34" s="1"/>
      <c r="E34" s="13"/>
      <c r="J34" s="42"/>
    </row>
    <row r="35" spans="1:10" s="20" customFormat="1" ht="15">
      <c r="A35" s="18"/>
      <c r="B35" s="18" t="s">
        <v>7</v>
      </c>
      <c r="C35" s="18"/>
      <c r="D35" s="18"/>
      <c r="E35" s="19">
        <v>745000</v>
      </c>
      <c r="F35" s="30">
        <v>769000</v>
      </c>
      <c r="G35" s="30">
        <f>G5+G24+G26+G28+G29+G30+G31</f>
        <v>756000</v>
      </c>
      <c r="H35" s="19">
        <f>H5+H24+H26+H28+H29+H30+H31+H32+H33</f>
        <v>859412</v>
      </c>
      <c r="I35" s="33">
        <f t="shared" si="0"/>
        <v>1.1367883597883597</v>
      </c>
      <c r="J35" s="43">
        <f>J5+J24+J26+J28+J29+J30+J31</f>
        <v>810000</v>
      </c>
    </row>
    <row r="36" spans="1:10" ht="15">
      <c r="A36" s="1"/>
      <c r="B36" s="1"/>
      <c r="C36" s="1"/>
      <c r="D36" s="1"/>
      <c r="E36" s="13"/>
      <c r="J36" s="42"/>
    </row>
    <row r="37" spans="1:10" ht="30" customHeight="1">
      <c r="A37" s="1"/>
      <c r="B37" s="1" t="s">
        <v>8</v>
      </c>
      <c r="C37" s="1"/>
      <c r="D37" s="1"/>
      <c r="E37" s="13"/>
      <c r="J37" s="42"/>
    </row>
    <row r="38" spans="1:10" ht="15">
      <c r="A38" s="1"/>
      <c r="B38" s="1"/>
      <c r="C38" s="1" t="s">
        <v>40</v>
      </c>
      <c r="D38" s="1"/>
      <c r="E38" s="13">
        <v>288000</v>
      </c>
      <c r="F38" s="12">
        <v>260000</v>
      </c>
      <c r="G38" s="12">
        <v>290000</v>
      </c>
      <c r="H38" s="28">
        <v>281135.74</v>
      </c>
      <c r="I38" s="33">
        <f t="shared" si="0"/>
        <v>0.9694335862068966</v>
      </c>
      <c r="J38" s="42">
        <v>325000</v>
      </c>
    </row>
    <row r="39" spans="1:10" ht="15">
      <c r="A39" s="1"/>
      <c r="B39" s="1"/>
      <c r="C39" s="1" t="s">
        <v>41</v>
      </c>
      <c r="D39" s="1"/>
      <c r="E39" s="13">
        <v>35000</v>
      </c>
      <c r="F39" s="12">
        <v>42000</v>
      </c>
      <c r="G39" s="12">
        <v>42000</v>
      </c>
      <c r="H39" s="23">
        <v>45998.27</v>
      </c>
      <c r="I39" s="33">
        <f t="shared" si="0"/>
        <v>1.0951969047619048</v>
      </c>
      <c r="J39" s="42">
        <v>42000</v>
      </c>
    </row>
    <row r="40" spans="1:10" ht="30" customHeight="1">
      <c r="A40" s="1"/>
      <c r="B40" s="1"/>
      <c r="C40" s="1" t="s">
        <v>9</v>
      </c>
      <c r="D40" s="1"/>
      <c r="E40" s="13"/>
      <c r="J40" s="42"/>
    </row>
    <row r="41" spans="1:10" ht="15">
      <c r="A41" s="1"/>
      <c r="B41" s="1"/>
      <c r="C41" s="1"/>
      <c r="D41" s="1" t="s">
        <v>58</v>
      </c>
      <c r="E41" s="13"/>
      <c r="H41" s="23">
        <v>8779.7</v>
      </c>
      <c r="J41" s="42"/>
    </row>
    <row r="42" spans="1:10" ht="15">
      <c r="A42" s="1"/>
      <c r="B42" s="1"/>
      <c r="C42" s="1"/>
      <c r="D42" s="1" t="s">
        <v>59</v>
      </c>
      <c r="E42" s="13"/>
      <c r="H42" s="23">
        <v>11856.93</v>
      </c>
      <c r="J42" s="42"/>
    </row>
    <row r="43" spans="1:10" ht="15">
      <c r="A43" s="1"/>
      <c r="B43" s="1"/>
      <c r="C43" s="1"/>
      <c r="D43" s="1" t="s">
        <v>60</v>
      </c>
      <c r="E43" s="13"/>
      <c r="H43" s="23">
        <v>8686.34</v>
      </c>
      <c r="J43" s="42"/>
    </row>
    <row r="44" spans="1:10" ht="15">
      <c r="A44" s="1"/>
      <c r="B44" s="1"/>
      <c r="C44" s="1"/>
      <c r="D44" s="1" t="s">
        <v>61</v>
      </c>
      <c r="E44" s="13"/>
      <c r="H44" s="23">
        <v>1050</v>
      </c>
      <c r="J44" s="42"/>
    </row>
    <row r="45" spans="1:10" ht="15">
      <c r="A45" s="1"/>
      <c r="B45" s="1"/>
      <c r="C45" s="1"/>
      <c r="D45" s="1" t="s">
        <v>62</v>
      </c>
      <c r="E45" s="13"/>
      <c r="H45" s="23">
        <v>2003.54</v>
      </c>
      <c r="J45" s="42"/>
    </row>
    <row r="46" spans="1:10" ht="15">
      <c r="A46" s="1"/>
      <c r="B46" s="1"/>
      <c r="C46" s="1"/>
      <c r="D46" s="1" t="s">
        <v>65</v>
      </c>
      <c r="E46" s="13"/>
      <c r="H46" s="23">
        <v>1164.6</v>
      </c>
      <c r="J46" s="42"/>
    </row>
    <row r="47" spans="1:10" ht="15">
      <c r="A47" s="1"/>
      <c r="B47" s="1"/>
      <c r="C47" s="1"/>
      <c r="D47" s="1" t="s">
        <v>66</v>
      </c>
      <c r="E47" s="13"/>
      <c r="H47" s="23">
        <v>1050</v>
      </c>
      <c r="J47" s="42"/>
    </row>
    <row r="48" spans="1:10" ht="15">
      <c r="A48" s="1"/>
      <c r="B48" s="1"/>
      <c r="C48" s="1"/>
      <c r="D48" s="1" t="s">
        <v>67</v>
      </c>
      <c r="E48" s="13"/>
      <c r="H48" s="23">
        <v>4498.04</v>
      </c>
      <c r="J48" s="42"/>
    </row>
    <row r="49" spans="1:10" ht="15">
      <c r="A49" s="1"/>
      <c r="B49" s="1"/>
      <c r="C49" s="1"/>
      <c r="D49" s="1" t="s">
        <v>68</v>
      </c>
      <c r="E49" s="13"/>
      <c r="H49" s="23">
        <v>1634.7</v>
      </c>
      <c r="J49" s="42"/>
    </row>
    <row r="50" spans="1:10" ht="15">
      <c r="A50" s="1"/>
      <c r="B50" s="1"/>
      <c r="C50" s="1"/>
      <c r="D50" s="1" t="s">
        <v>69</v>
      </c>
      <c r="E50" s="13"/>
      <c r="H50" s="23">
        <v>2285.57</v>
      </c>
      <c r="J50" s="42"/>
    </row>
    <row r="51" spans="1:10" ht="15">
      <c r="A51" s="1"/>
      <c r="B51" s="1"/>
      <c r="C51" s="1"/>
      <c r="D51" s="1" t="s">
        <v>70</v>
      </c>
      <c r="E51" s="13"/>
      <c r="H51" s="23">
        <v>427</v>
      </c>
      <c r="J51" s="42"/>
    </row>
    <row r="52" spans="1:10" ht="15">
      <c r="A52" s="1"/>
      <c r="B52" s="1"/>
      <c r="C52" s="1"/>
      <c r="D52" s="1" t="s">
        <v>46</v>
      </c>
      <c r="E52" s="13"/>
      <c r="H52" s="25">
        <v>6188.06</v>
      </c>
      <c r="J52" s="42"/>
    </row>
    <row r="53" spans="1:10" ht="15">
      <c r="A53" s="1"/>
      <c r="B53" s="1"/>
      <c r="C53" s="1" t="s">
        <v>10</v>
      </c>
      <c r="D53" s="1"/>
      <c r="E53" s="13">
        <v>65000</v>
      </c>
      <c r="F53" s="12">
        <v>70000</v>
      </c>
      <c r="G53" s="12">
        <v>65000</v>
      </c>
      <c r="H53" s="24">
        <f>H41+H42+H43+H44+H45+H46+H47+H48+H49+H50+H51+H52</f>
        <v>49624.479999999996</v>
      </c>
      <c r="I53" s="33">
        <f>H53/G53</f>
        <v>0.7634535384615384</v>
      </c>
      <c r="J53" s="42">
        <v>60000</v>
      </c>
    </row>
    <row r="54" spans="1:10" ht="30" customHeight="1">
      <c r="A54" s="1"/>
      <c r="B54" s="1"/>
      <c r="C54" s="1" t="s">
        <v>11</v>
      </c>
      <c r="D54" s="1"/>
      <c r="E54" s="13"/>
      <c r="J54" s="42"/>
    </row>
    <row r="55" spans="1:10" ht="15">
      <c r="A55" s="1"/>
      <c r="B55" s="1"/>
      <c r="C55" s="1"/>
      <c r="D55" s="1" t="s">
        <v>12</v>
      </c>
      <c r="E55" s="13"/>
      <c r="H55" s="23">
        <v>3388.17</v>
      </c>
      <c r="J55" s="42"/>
    </row>
    <row r="56" spans="1:10" ht="15">
      <c r="A56" s="1"/>
      <c r="B56" s="1"/>
      <c r="C56" s="1"/>
      <c r="D56" s="1" t="s">
        <v>13</v>
      </c>
      <c r="E56" s="13"/>
      <c r="H56" s="25">
        <v>8415.93</v>
      </c>
      <c r="J56" s="42"/>
    </row>
    <row r="57" spans="1:10" ht="15">
      <c r="A57" s="1"/>
      <c r="B57" s="1"/>
      <c r="C57" s="1" t="s">
        <v>14</v>
      </c>
      <c r="D57" s="1"/>
      <c r="E57" s="13">
        <v>12000</v>
      </c>
      <c r="F57" s="12">
        <v>12000</v>
      </c>
      <c r="G57" s="12">
        <v>15000</v>
      </c>
      <c r="H57" s="24">
        <f>H55+H56</f>
        <v>11804.1</v>
      </c>
      <c r="I57" s="33">
        <f>H57/G57</f>
        <v>0.78694</v>
      </c>
      <c r="J57" s="42">
        <v>12000</v>
      </c>
    </row>
    <row r="58" spans="1:10" ht="30" customHeight="1">
      <c r="A58" s="1"/>
      <c r="B58" s="1"/>
      <c r="C58" s="1"/>
      <c r="D58" s="1"/>
      <c r="E58" s="13"/>
      <c r="J58" s="42"/>
    </row>
    <row r="59" spans="1:10" ht="15">
      <c r="A59" s="1"/>
      <c r="B59" s="1"/>
      <c r="C59" s="1" t="s">
        <v>15</v>
      </c>
      <c r="D59" s="1"/>
      <c r="E59" s="13">
        <v>3000</v>
      </c>
      <c r="F59" s="12">
        <v>3000</v>
      </c>
      <c r="G59" s="12">
        <v>3000</v>
      </c>
      <c r="H59" s="23">
        <v>2831</v>
      </c>
      <c r="I59" s="33">
        <f>H59/G59</f>
        <v>0.9436666666666667</v>
      </c>
      <c r="J59" s="42">
        <v>3000</v>
      </c>
    </row>
    <row r="60" spans="1:10" ht="15">
      <c r="A60" s="1"/>
      <c r="B60" s="1"/>
      <c r="C60" s="1" t="s">
        <v>16</v>
      </c>
      <c r="D60" s="1"/>
      <c r="E60" s="13">
        <v>2000</v>
      </c>
      <c r="F60" s="12">
        <v>2000</v>
      </c>
      <c r="G60" s="12">
        <v>2000</v>
      </c>
      <c r="H60" s="23">
        <v>1872</v>
      </c>
      <c r="I60" s="33">
        <f aca="true" t="shared" si="1" ref="I60:I86">H60/G60</f>
        <v>0.936</v>
      </c>
      <c r="J60" s="42">
        <v>2000</v>
      </c>
    </row>
    <row r="61" spans="1:10" ht="15">
      <c r="A61" s="1"/>
      <c r="B61" s="1"/>
      <c r="C61" s="1" t="s">
        <v>49</v>
      </c>
      <c r="D61" s="1"/>
      <c r="E61" s="13">
        <v>84000</v>
      </c>
      <c r="F61" s="12">
        <v>75000</v>
      </c>
      <c r="G61" s="12">
        <v>18000</v>
      </c>
      <c r="H61" s="23">
        <v>15739.68</v>
      </c>
      <c r="I61" s="33">
        <f t="shared" si="1"/>
        <v>0.8744266666666667</v>
      </c>
      <c r="J61" s="42">
        <v>8000</v>
      </c>
    </row>
    <row r="62" spans="1:10" ht="15">
      <c r="A62" s="1"/>
      <c r="B62" s="1"/>
      <c r="C62" s="1" t="s">
        <v>17</v>
      </c>
      <c r="D62" s="1"/>
      <c r="E62" s="13">
        <v>8000</v>
      </c>
      <c r="F62" s="12">
        <v>10000</v>
      </c>
      <c r="G62" s="12">
        <v>12000</v>
      </c>
      <c r="H62" s="23">
        <v>9949.82</v>
      </c>
      <c r="I62" s="33">
        <f t="shared" si="1"/>
        <v>0.8291516666666666</v>
      </c>
      <c r="J62" s="42">
        <v>12000</v>
      </c>
    </row>
    <row r="63" spans="1:10" ht="15">
      <c r="A63" s="1"/>
      <c r="B63" s="1"/>
      <c r="C63" s="1" t="s">
        <v>18</v>
      </c>
      <c r="D63" s="1"/>
      <c r="E63" s="13">
        <v>10000</v>
      </c>
      <c r="F63" s="12">
        <v>7500</v>
      </c>
      <c r="G63" s="12">
        <v>6000</v>
      </c>
      <c r="H63" s="23">
        <v>4602.93</v>
      </c>
      <c r="I63" s="33">
        <f t="shared" si="1"/>
        <v>0.767155</v>
      </c>
      <c r="J63" s="42">
        <v>6000</v>
      </c>
    </row>
    <row r="64" spans="1:10" ht="15">
      <c r="A64" s="1"/>
      <c r="B64" s="1"/>
      <c r="C64" s="1" t="s">
        <v>47</v>
      </c>
      <c r="D64" s="1"/>
      <c r="E64" s="13">
        <v>12000</v>
      </c>
      <c r="F64" s="12">
        <v>13000</v>
      </c>
      <c r="G64" s="12">
        <v>12000</v>
      </c>
      <c r="H64" s="23">
        <v>9434.09</v>
      </c>
      <c r="I64" s="33">
        <f t="shared" si="1"/>
        <v>0.7861741666666667</v>
      </c>
      <c r="J64" s="42">
        <v>10000</v>
      </c>
    </row>
    <row r="65" spans="1:10" s="41" customFormat="1" ht="15">
      <c r="A65" s="36"/>
      <c r="B65" s="36"/>
      <c r="C65" s="36" t="s">
        <v>19</v>
      </c>
      <c r="D65" s="36"/>
      <c r="E65" s="37">
        <v>18500</v>
      </c>
      <c r="F65" s="38">
        <v>12000</v>
      </c>
      <c r="G65" s="38">
        <v>12000</v>
      </c>
      <c r="H65" s="39">
        <v>55268.32</v>
      </c>
      <c r="I65" s="40">
        <f t="shared" si="1"/>
        <v>4.605693333333333</v>
      </c>
      <c r="J65" s="44">
        <v>12000</v>
      </c>
    </row>
    <row r="66" spans="1:10" ht="15">
      <c r="A66" s="1"/>
      <c r="B66" s="1"/>
      <c r="C66" s="1" t="s">
        <v>43</v>
      </c>
      <c r="D66" s="1"/>
      <c r="E66" s="13"/>
      <c r="F66" s="12">
        <v>45000</v>
      </c>
      <c r="G66" s="12">
        <v>40000</v>
      </c>
      <c r="H66" s="23">
        <v>37049.14</v>
      </c>
      <c r="I66" s="33">
        <f t="shared" si="1"/>
        <v>0.9262285</v>
      </c>
      <c r="J66" s="42">
        <v>43000</v>
      </c>
    </row>
    <row r="67" spans="1:10" ht="15">
      <c r="A67" s="1"/>
      <c r="B67" s="1"/>
      <c r="C67" s="1" t="s">
        <v>20</v>
      </c>
      <c r="D67" s="1"/>
      <c r="E67" s="13">
        <v>1000</v>
      </c>
      <c r="F67" s="12">
        <v>5000</v>
      </c>
      <c r="G67" s="12">
        <v>5000</v>
      </c>
      <c r="H67" s="23">
        <v>4652.38</v>
      </c>
      <c r="I67" s="33">
        <f t="shared" si="1"/>
        <v>0.930476</v>
      </c>
      <c r="J67" s="42">
        <v>12000</v>
      </c>
    </row>
    <row r="68" spans="1:10" ht="15">
      <c r="A68" s="1"/>
      <c r="B68" s="1"/>
      <c r="C68" s="1" t="s">
        <v>21</v>
      </c>
      <c r="D68" s="1"/>
      <c r="E68" s="13">
        <v>11000</v>
      </c>
      <c r="F68" s="12">
        <v>8000</v>
      </c>
      <c r="G68" s="12">
        <v>8000</v>
      </c>
      <c r="H68" s="23"/>
      <c r="J68" s="42">
        <v>8000</v>
      </c>
    </row>
    <row r="69" spans="1:10" ht="15">
      <c r="A69" s="1"/>
      <c r="B69" s="1"/>
      <c r="C69" s="1" t="s">
        <v>22</v>
      </c>
      <c r="D69" s="1"/>
      <c r="E69" s="13">
        <v>2000</v>
      </c>
      <c r="F69" s="12">
        <v>10000</v>
      </c>
      <c r="G69" s="12">
        <v>5000</v>
      </c>
      <c r="H69" s="23">
        <v>1087.61</v>
      </c>
      <c r="I69" s="33">
        <f t="shared" si="1"/>
        <v>0.217522</v>
      </c>
      <c r="J69" s="42">
        <v>5000</v>
      </c>
    </row>
    <row r="70" spans="1:10" ht="15">
      <c r="A70" s="1"/>
      <c r="B70" s="1"/>
      <c r="C70" s="1" t="s">
        <v>23</v>
      </c>
      <c r="D70" s="1"/>
      <c r="E70" s="13">
        <v>15000</v>
      </c>
      <c r="F70" s="12">
        <v>20000</v>
      </c>
      <c r="G70" s="12">
        <v>20000</v>
      </c>
      <c r="H70" s="23">
        <v>2299.81</v>
      </c>
      <c r="I70" s="33">
        <f t="shared" si="1"/>
        <v>0.1149905</v>
      </c>
      <c r="J70" s="42">
        <v>25000</v>
      </c>
    </row>
    <row r="71" spans="1:10" ht="15">
      <c r="A71" s="1"/>
      <c r="B71" s="1"/>
      <c r="C71" s="1" t="s">
        <v>24</v>
      </c>
      <c r="D71" s="1"/>
      <c r="E71" s="13">
        <v>11000</v>
      </c>
      <c r="F71" s="12">
        <v>15000</v>
      </c>
      <c r="G71" s="12">
        <v>20000</v>
      </c>
      <c r="H71" s="23">
        <v>22696.21</v>
      </c>
      <c r="I71" s="33">
        <f t="shared" si="1"/>
        <v>1.1348105</v>
      </c>
      <c r="J71" s="42">
        <v>23000</v>
      </c>
    </row>
    <row r="72" spans="1:10" ht="15">
      <c r="A72" s="1"/>
      <c r="B72" s="1"/>
      <c r="C72" s="1" t="s">
        <v>25</v>
      </c>
      <c r="D72" s="1"/>
      <c r="E72" s="13">
        <v>3500</v>
      </c>
      <c r="F72" s="12">
        <v>10000</v>
      </c>
      <c r="G72" s="12">
        <v>12000</v>
      </c>
      <c r="H72" s="23">
        <v>18165.15</v>
      </c>
      <c r="I72" s="33">
        <f t="shared" si="1"/>
        <v>1.5137625000000001</v>
      </c>
      <c r="J72" s="42">
        <v>17000</v>
      </c>
    </row>
    <row r="73" spans="1:10" ht="15">
      <c r="A73" s="1"/>
      <c r="B73" s="1"/>
      <c r="C73" s="1" t="s">
        <v>26</v>
      </c>
      <c r="D73" s="1"/>
      <c r="E73" s="13">
        <v>1000</v>
      </c>
      <c r="F73" s="12">
        <v>1500</v>
      </c>
      <c r="G73" s="12">
        <v>2000</v>
      </c>
      <c r="H73" s="23">
        <v>1325</v>
      </c>
      <c r="I73" s="33">
        <f t="shared" si="1"/>
        <v>0.6625</v>
      </c>
      <c r="J73" s="42">
        <v>2000</v>
      </c>
    </row>
    <row r="74" spans="1:10" ht="15">
      <c r="A74" s="1"/>
      <c r="B74" s="1"/>
      <c r="C74" s="1" t="s">
        <v>71</v>
      </c>
      <c r="D74" s="1"/>
      <c r="E74" s="13"/>
      <c r="F74" s="12"/>
      <c r="G74" s="12"/>
      <c r="H74" s="23">
        <v>3062.62</v>
      </c>
      <c r="J74" s="42">
        <v>3000</v>
      </c>
    </row>
    <row r="75" spans="1:10" ht="15">
      <c r="A75" s="1"/>
      <c r="B75" s="1"/>
      <c r="C75" s="1" t="s">
        <v>27</v>
      </c>
      <c r="D75" s="1"/>
      <c r="E75" s="13">
        <v>3000</v>
      </c>
      <c r="F75" s="12">
        <v>3000</v>
      </c>
      <c r="G75" s="12">
        <v>3000</v>
      </c>
      <c r="H75" s="23">
        <v>2392.61</v>
      </c>
      <c r="I75" s="33">
        <f t="shared" si="1"/>
        <v>0.7975366666666667</v>
      </c>
      <c r="J75" s="42">
        <v>3000</v>
      </c>
    </row>
    <row r="76" spans="1:10" ht="15">
      <c r="A76" s="1"/>
      <c r="B76" s="1"/>
      <c r="C76" s="1" t="s">
        <v>28</v>
      </c>
      <c r="D76" s="1"/>
      <c r="E76" s="13">
        <v>8000</v>
      </c>
      <c r="F76" s="12">
        <v>6000</v>
      </c>
      <c r="G76" s="12">
        <v>13000</v>
      </c>
      <c r="J76" s="42">
        <v>13000</v>
      </c>
    </row>
    <row r="77" spans="1:10" ht="15">
      <c r="A77" s="1"/>
      <c r="B77" s="1"/>
      <c r="C77" s="1" t="s">
        <v>29</v>
      </c>
      <c r="D77" s="1"/>
      <c r="E77" s="13">
        <v>2000</v>
      </c>
      <c r="F77" s="12">
        <v>2000</v>
      </c>
      <c r="G77" s="12">
        <v>10000</v>
      </c>
      <c r="H77" s="23">
        <v>6300</v>
      </c>
      <c r="I77" s="33">
        <f t="shared" si="1"/>
        <v>0.63</v>
      </c>
      <c r="J77" s="42">
        <v>15000</v>
      </c>
    </row>
    <row r="78" spans="1:10" ht="15">
      <c r="A78" s="1"/>
      <c r="B78" s="1"/>
      <c r="C78" s="1" t="s">
        <v>30</v>
      </c>
      <c r="D78" s="1"/>
      <c r="E78" s="13">
        <v>7000</v>
      </c>
      <c r="F78" s="12">
        <v>8500</v>
      </c>
      <c r="G78" s="12">
        <v>7000</v>
      </c>
      <c r="H78" s="23">
        <v>11447.95</v>
      </c>
      <c r="I78" s="33">
        <f t="shared" si="1"/>
        <v>1.6354214285714286</v>
      </c>
      <c r="J78" s="42">
        <v>15000</v>
      </c>
    </row>
    <row r="79" spans="1:10" ht="15">
      <c r="A79" s="1"/>
      <c r="B79" s="1"/>
      <c r="C79" s="1" t="s">
        <v>31</v>
      </c>
      <c r="D79" s="1"/>
      <c r="E79" s="13">
        <v>4000</v>
      </c>
      <c r="F79" s="12">
        <v>4000</v>
      </c>
      <c r="G79" s="12">
        <v>4000</v>
      </c>
      <c r="H79" s="23">
        <v>6901.41</v>
      </c>
      <c r="I79" s="33">
        <f t="shared" si="1"/>
        <v>1.7253525</v>
      </c>
      <c r="J79" s="42">
        <v>7000</v>
      </c>
    </row>
    <row r="80" spans="1:10" ht="15">
      <c r="A80" s="1"/>
      <c r="B80" s="1"/>
      <c r="C80" s="1" t="s">
        <v>32</v>
      </c>
      <c r="D80" s="1"/>
      <c r="E80" s="13">
        <v>3000</v>
      </c>
      <c r="F80" s="12">
        <v>3000</v>
      </c>
      <c r="G80" s="12">
        <v>3000</v>
      </c>
      <c r="H80" s="23"/>
      <c r="J80" s="42">
        <v>3000</v>
      </c>
    </row>
    <row r="81" spans="1:10" ht="15">
      <c r="A81" s="1"/>
      <c r="B81" s="1"/>
      <c r="C81" s="1" t="s">
        <v>37</v>
      </c>
      <c r="D81" s="1"/>
      <c r="E81" s="13">
        <v>60000</v>
      </c>
      <c r="F81" s="12">
        <v>60000</v>
      </c>
      <c r="G81" s="12">
        <v>60000</v>
      </c>
      <c r="H81" s="21">
        <v>42875.07</v>
      </c>
      <c r="I81" s="33">
        <f t="shared" si="1"/>
        <v>0.7145845</v>
      </c>
      <c r="J81" s="42">
        <v>60000</v>
      </c>
    </row>
    <row r="82" spans="1:10" ht="15">
      <c r="A82" s="1"/>
      <c r="B82" s="1"/>
      <c r="C82" s="1" t="s">
        <v>36</v>
      </c>
      <c r="D82" s="1"/>
      <c r="E82" s="13">
        <v>60000</v>
      </c>
      <c r="F82" s="12">
        <v>60000</v>
      </c>
      <c r="G82" s="12">
        <v>60000</v>
      </c>
      <c r="H82" s="23">
        <v>74332.78</v>
      </c>
      <c r="I82" s="33">
        <f t="shared" si="1"/>
        <v>1.2388796666666666</v>
      </c>
      <c r="J82" s="42">
        <v>60000</v>
      </c>
    </row>
    <row r="83" spans="1:10" ht="15">
      <c r="A83" s="1"/>
      <c r="B83" s="1"/>
      <c r="C83" s="1" t="s">
        <v>73</v>
      </c>
      <c r="D83" s="1"/>
      <c r="E83" s="13"/>
      <c r="F83" s="12"/>
      <c r="G83" s="12"/>
      <c r="H83" s="23">
        <v>713.47</v>
      </c>
      <c r="J83" s="42"/>
    </row>
    <row r="84" spans="1:10" ht="15">
      <c r="A84" s="1"/>
      <c r="B84" s="1"/>
      <c r="C84" s="1" t="s">
        <v>48</v>
      </c>
      <c r="D84" s="1"/>
      <c r="E84" s="13"/>
      <c r="F84" s="12"/>
      <c r="G84" s="12">
        <v>7000</v>
      </c>
      <c r="H84" s="23">
        <v>1476.92</v>
      </c>
      <c r="I84" s="33">
        <f t="shared" si="1"/>
        <v>0.21098857142857144</v>
      </c>
      <c r="J84" s="42">
        <v>4000</v>
      </c>
    </row>
    <row r="85" spans="1:10" ht="15">
      <c r="A85" s="1"/>
      <c r="B85" s="1"/>
      <c r="C85" s="1"/>
      <c r="D85" s="1"/>
      <c r="E85" s="13"/>
      <c r="J85" s="42"/>
    </row>
    <row r="86" spans="1:10" s="17" customFormat="1" ht="15">
      <c r="A86" s="16"/>
      <c r="B86" s="16"/>
      <c r="C86" s="18" t="s">
        <v>42</v>
      </c>
      <c r="D86" s="18"/>
      <c r="E86" s="19">
        <v>745000</v>
      </c>
      <c r="F86" s="19">
        <v>769000</v>
      </c>
      <c r="G86" s="19">
        <f>G38+G39+G53+G57+G59+G60+G61+G62+G63+G64+G65+G66+G67+G68+G69+G70+G71+G72+G73+G75+G76+G77+G78+G79+G80+G81+G82+G84</f>
        <v>756000</v>
      </c>
      <c r="H86" s="26">
        <f>H38+H39+H53+H57+H59+H60+H61+H62+H63+H64+H65+H66+H67+H69+H70+H71+H72+H73+H74+H75+H77+H78+H79+H81+H82+H83+H84+H68+H76</f>
        <v>725038.5599999999</v>
      </c>
      <c r="I86" s="33">
        <f t="shared" si="1"/>
        <v>0.9590457142857142</v>
      </c>
      <c r="J86" s="45">
        <f>J38+J39+J53+J57+J59+J60+J61+J62+J63+J64+J65+J66+J67+J68+J69+J70+J71+J72+J73+J74+J75+J76+J77+J78+J79+J80+J81+J82+J84</f>
        <v>810000</v>
      </c>
    </row>
    <row r="87" spans="1:10" s="2" customFormat="1" ht="30" customHeight="1">
      <c r="A87" s="1"/>
      <c r="B87" s="1"/>
      <c r="C87" s="1"/>
      <c r="D87" s="1"/>
      <c r="E87" s="14"/>
      <c r="H87" s="27"/>
      <c r="I87" s="35"/>
      <c r="J87" s="46"/>
    </row>
    <row r="88" spans="1:10" ht="15">
      <c r="A88" s="5" t="s">
        <v>44</v>
      </c>
      <c r="E88" s="15">
        <f>E35-E86</f>
        <v>0</v>
      </c>
      <c r="F88" s="15">
        <f>F35-F86</f>
        <v>0</v>
      </c>
      <c r="G88" s="15">
        <f>G35-G86</f>
        <v>0</v>
      </c>
      <c r="H88" s="15">
        <f>H35-H86</f>
        <v>134373.44000000006</v>
      </c>
      <c r="I88" s="15"/>
      <c r="J88" s="15">
        <f>J35-J86</f>
        <v>0</v>
      </c>
    </row>
    <row r="89" spans="5:10" ht="15">
      <c r="E89" s="13"/>
      <c r="J89" s="42"/>
    </row>
    <row r="90" spans="5:10" ht="15">
      <c r="E90" s="13"/>
      <c r="J90" s="42"/>
    </row>
    <row r="91" spans="5:10" ht="15">
      <c r="E91" s="13"/>
      <c r="J91" s="42"/>
    </row>
    <row r="92" spans="5:10" ht="15">
      <c r="E92" s="13"/>
      <c r="J92" s="42"/>
    </row>
    <row r="93" spans="5:10" ht="15">
      <c r="E93" s="13"/>
      <c r="J93" s="42"/>
    </row>
    <row r="94" spans="5:10" ht="15">
      <c r="E94" s="13"/>
      <c r="J94" s="42"/>
    </row>
    <row r="95" spans="5:10" ht="15">
      <c r="E95" s="13"/>
      <c r="J95" s="42"/>
    </row>
    <row r="96" spans="5:10" ht="15">
      <c r="E96" s="13"/>
      <c r="J96" s="42"/>
    </row>
    <row r="97" spans="5:10" ht="15">
      <c r="E97" s="13"/>
      <c r="J97" s="42"/>
    </row>
    <row r="98" spans="5:10" ht="15">
      <c r="E98" s="13"/>
      <c r="J98" s="42"/>
    </row>
    <row r="99" spans="5:10" ht="15">
      <c r="E99" s="13"/>
      <c r="J99" s="42"/>
    </row>
    <row r="100" spans="5:10" ht="15">
      <c r="E100" s="13"/>
      <c r="J100" s="42"/>
    </row>
    <row r="101" spans="5:10" ht="15">
      <c r="E101" s="13"/>
      <c r="J101" s="42"/>
    </row>
    <row r="102" spans="5:10" ht="15">
      <c r="E102" s="13"/>
      <c r="J102" s="42"/>
    </row>
    <row r="103" spans="5:10" ht="15">
      <c r="E103" s="13"/>
      <c r="J103" s="42"/>
    </row>
    <row r="104" spans="5:10" ht="15">
      <c r="E104" s="13"/>
      <c r="J104" s="42"/>
    </row>
    <row r="105" spans="5:10" ht="15">
      <c r="E105" s="13"/>
      <c r="J105" s="42"/>
    </row>
    <row r="106" spans="5:10" ht="15">
      <c r="E106" s="13"/>
      <c r="J106" s="42"/>
    </row>
    <row r="107" spans="5:10" ht="15">
      <c r="E107" s="13"/>
      <c r="J107" s="42"/>
    </row>
    <row r="108" spans="5:10" ht="15">
      <c r="E108" s="13"/>
      <c r="J108" s="42"/>
    </row>
    <row r="109" spans="5:10" ht="15">
      <c r="E109" s="13"/>
      <c r="J109" s="42"/>
    </row>
    <row r="110" spans="5:10" ht="15">
      <c r="E110" s="13"/>
      <c r="J110" s="42"/>
    </row>
    <row r="111" spans="5:10" ht="15">
      <c r="E111" s="13"/>
      <c r="J111" s="42"/>
    </row>
    <row r="112" spans="5:10" ht="15">
      <c r="E112" s="13"/>
      <c r="J112" s="42"/>
    </row>
    <row r="113" spans="5:10" ht="15">
      <c r="E113" s="13"/>
      <c r="J113" s="42"/>
    </row>
    <row r="114" spans="5:10" ht="15">
      <c r="E114" s="13"/>
      <c r="J114" s="42"/>
    </row>
    <row r="115" spans="5:10" ht="15">
      <c r="E115" s="13"/>
      <c r="J115" s="42"/>
    </row>
    <row r="116" spans="5:10" ht="15">
      <c r="E116" s="13"/>
      <c r="J116" s="42"/>
    </row>
    <row r="117" spans="5:10" ht="15">
      <c r="E117" s="13"/>
      <c r="J117" s="42"/>
    </row>
    <row r="118" spans="5:10" ht="15">
      <c r="E118" s="13"/>
      <c r="J118" s="42"/>
    </row>
    <row r="119" spans="5:10" ht="15">
      <c r="E119" s="13"/>
      <c r="J119" s="42"/>
    </row>
    <row r="120" spans="5:10" ht="15">
      <c r="E120" s="13"/>
      <c r="J120" s="42"/>
    </row>
    <row r="121" spans="5:10" ht="15">
      <c r="E121" s="13"/>
      <c r="J121" s="42"/>
    </row>
    <row r="122" spans="5:10" ht="15">
      <c r="E122" s="13"/>
      <c r="J122" s="42"/>
    </row>
    <row r="123" spans="5:10" ht="15">
      <c r="E123" s="13"/>
      <c r="J123" s="42"/>
    </row>
    <row r="124" spans="5:10" ht="15">
      <c r="E124" s="13"/>
      <c r="J124" s="42"/>
    </row>
    <row r="125" spans="5:10" ht="15">
      <c r="E125" s="13"/>
      <c r="J125" s="42"/>
    </row>
    <row r="126" spans="5:10" ht="15">
      <c r="E126" s="13"/>
      <c r="J126" s="42"/>
    </row>
    <row r="127" spans="5:10" ht="15">
      <c r="E127" s="13"/>
      <c r="J127" s="42"/>
    </row>
    <row r="128" spans="5:10" ht="15">
      <c r="E128" s="13"/>
      <c r="J128" s="42"/>
    </row>
    <row r="129" spans="5:10" ht="15">
      <c r="E129" s="13"/>
      <c r="J129" s="42"/>
    </row>
    <row r="130" spans="5:10" ht="15">
      <c r="E130" s="13"/>
      <c r="J130" s="42"/>
    </row>
    <row r="131" spans="5:10" ht="15">
      <c r="E131" s="13"/>
      <c r="J131" s="42"/>
    </row>
    <row r="132" spans="5:10" ht="15">
      <c r="E132" s="13"/>
      <c r="J132" s="42"/>
    </row>
    <row r="133" spans="5:10" ht="15">
      <c r="E133" s="13"/>
      <c r="J133" s="42"/>
    </row>
    <row r="134" spans="5:10" ht="15">
      <c r="E134" s="13"/>
      <c r="J134" s="42"/>
    </row>
    <row r="135" spans="5:10" ht="15">
      <c r="E135" s="13"/>
      <c r="J135" s="42"/>
    </row>
    <row r="136" spans="5:10" ht="15">
      <c r="E136" s="13"/>
      <c r="J136" s="42"/>
    </row>
    <row r="137" spans="5:10" ht="15">
      <c r="E137" s="13"/>
      <c r="J137" s="42"/>
    </row>
    <row r="138" spans="5:10" ht="15">
      <c r="E138" s="13"/>
      <c r="J138" s="42"/>
    </row>
    <row r="139" spans="5:10" ht="15">
      <c r="E139" s="13"/>
      <c r="J139" s="42"/>
    </row>
    <row r="140" spans="5:10" ht="15">
      <c r="E140" s="13"/>
      <c r="J140" s="42"/>
    </row>
    <row r="141" spans="5:10" ht="15">
      <c r="E141" s="13"/>
      <c r="J141" s="42"/>
    </row>
    <row r="142" spans="5:10" ht="15">
      <c r="E142" s="13"/>
      <c r="J142" s="42"/>
    </row>
    <row r="143" spans="5:10" ht="15">
      <c r="E143" s="12"/>
      <c r="J143" s="42"/>
    </row>
    <row r="144" spans="5:10" ht="15">
      <c r="E144" s="12"/>
      <c r="J144" s="42"/>
    </row>
    <row r="145" spans="5:10" ht="15">
      <c r="E145" s="12"/>
      <c r="J145" s="42"/>
    </row>
    <row r="146" spans="5:10" ht="15">
      <c r="E146" s="12"/>
      <c r="J146" s="42"/>
    </row>
    <row r="147" spans="5:10" ht="15">
      <c r="E147" s="12"/>
      <c r="J147" s="42"/>
    </row>
    <row r="148" spans="5:10" ht="15">
      <c r="E148" s="12"/>
      <c r="J148" s="42"/>
    </row>
    <row r="149" spans="5:10" ht="15">
      <c r="E149" s="12"/>
      <c r="J149" s="42"/>
    </row>
    <row r="150" spans="5:10" ht="15">
      <c r="E150" s="12"/>
      <c r="J150" s="42"/>
    </row>
    <row r="151" spans="5:10" ht="15">
      <c r="E151" s="12"/>
      <c r="J151" s="42"/>
    </row>
    <row r="152" spans="5:10" ht="15">
      <c r="E152" s="12"/>
      <c r="J152" s="42"/>
    </row>
    <row r="153" spans="5:10" ht="15">
      <c r="E153" s="12"/>
      <c r="J153" s="42"/>
    </row>
    <row r="154" spans="5:10" ht="15">
      <c r="E154" s="12"/>
      <c r="J154" s="42"/>
    </row>
    <row r="155" spans="5:10" ht="15">
      <c r="E155" s="12"/>
      <c r="J155" s="42"/>
    </row>
    <row r="156" spans="5:10" ht="15">
      <c r="E156" s="12"/>
      <c r="J156" s="42"/>
    </row>
    <row r="157" spans="5:10" ht="15">
      <c r="E157" s="12"/>
      <c r="J157" s="42"/>
    </row>
    <row r="158" spans="5:10" ht="15">
      <c r="E158" s="12"/>
      <c r="J158" s="42"/>
    </row>
    <row r="159" spans="5:10" ht="15">
      <c r="E159" s="12"/>
      <c r="J159" s="42"/>
    </row>
    <row r="160" spans="5:10" ht="15">
      <c r="E160" s="12"/>
      <c r="J160" s="42"/>
    </row>
    <row r="161" spans="5:10" ht="15">
      <c r="E161" s="12"/>
      <c r="J161" s="42"/>
    </row>
    <row r="162" spans="5:10" ht="15">
      <c r="E162" s="12"/>
      <c r="J162" s="42"/>
    </row>
    <row r="163" ht="15">
      <c r="E163" s="12"/>
    </row>
    <row r="164" ht="15">
      <c r="E164" s="12"/>
    </row>
    <row r="165" ht="15">
      <c r="E165" s="11"/>
    </row>
    <row r="166" ht="15">
      <c r="E166" s="11"/>
    </row>
    <row r="167" ht="15">
      <c r="E167" s="10"/>
    </row>
    <row r="168" ht="15">
      <c r="E168" s="10"/>
    </row>
    <row r="169" ht="15">
      <c r="E169" s="10"/>
    </row>
    <row r="170" ht="15">
      <c r="E170" s="10"/>
    </row>
  </sheetData>
  <sheetProtection/>
  <printOptions/>
  <pageMargins left="0.7" right="0.7" top="0.75" bottom="0.75" header="0.25" footer="0.3"/>
  <pageSetup fitToHeight="9" horizontalDpi="600" verticalDpi="600" orientation="landscape" r:id="rId2"/>
  <headerFooter>
    <oddHeader>&amp;C&amp;"Arial,Bold"&amp;12 North Carolina Chiropractic Association
&amp;14 Annual Budget Performance
&amp;10 January through June 2015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</dc:creator>
  <cp:keywords/>
  <dc:description/>
  <cp:lastModifiedBy>Heather</cp:lastModifiedBy>
  <cp:lastPrinted>2015-12-09T20:58:57Z</cp:lastPrinted>
  <dcterms:created xsi:type="dcterms:W3CDTF">2012-05-23T19:04:50Z</dcterms:created>
  <dcterms:modified xsi:type="dcterms:W3CDTF">2016-01-26T15:40:17Z</dcterms:modified>
  <cp:category/>
  <cp:version/>
  <cp:contentType/>
  <cp:contentStatus/>
</cp:coreProperties>
</file>